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autoCompressPictures="0"/>
  <bookViews>
    <workbookView xWindow="180" yWindow="0" windowWidth="29600" windowHeight="20400" tabRatio="265"/>
  </bookViews>
  <sheets>
    <sheet name="Sheet1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5" i="1"/>
  <c r="E6"/>
  <c r="E7"/>
  <c r="E8"/>
  <c r="E9"/>
  <c r="C21"/>
  <c r="E21"/>
  <c r="C20"/>
  <c r="E20"/>
  <c r="C22"/>
  <c r="E22"/>
  <c r="C23"/>
  <c r="E23"/>
  <c r="E27"/>
  <c r="E55"/>
  <c r="E56"/>
  <c r="E59"/>
  <c r="E48"/>
  <c r="E33"/>
  <c r="E39"/>
  <c r="E40"/>
  <c r="E41"/>
  <c r="E42"/>
  <c r="E43"/>
  <c r="E31"/>
  <c r="E53"/>
  <c r="D44"/>
  <c r="B41"/>
  <c r="B42"/>
  <c r="B40"/>
  <c r="B39"/>
  <c r="C25"/>
  <c r="E25"/>
  <c r="E18"/>
</calcChain>
</file>

<file path=xl/sharedStrings.xml><?xml version="1.0" encoding="utf-8"?>
<sst xmlns="http://schemas.openxmlformats.org/spreadsheetml/2006/main" count="91" uniqueCount="69">
  <si>
    <t>Document sous license Creative Commons, CC-BY-SA 3.0. Téléchargement sous www.pollubat.ch</t>
    <phoneticPr fontId="7" type="noConversion"/>
  </si>
  <si>
    <t>5. Débit d'air entrant par les fuites</t>
  </si>
  <si>
    <t>Volume du local multiplié par 0,5 à 6 selon la zone</t>
    <phoneticPr fontId="7" type="noConversion"/>
  </si>
  <si>
    <t>Total débit fuites (volume du local multiplié par le chiffre ci-dessus)</t>
    <phoneticPr fontId="7" type="noConversion"/>
  </si>
  <si>
    <t>6. Vérifier la puissance des extracteurs</t>
    <phoneticPr fontId="7" type="noConversion"/>
  </si>
  <si>
    <t>La puissance d'extraction s'accorde au total des afflux d'air par les sas, les fuites et (en partie) les autre orifices.</t>
    <phoneticPr fontId="7" type="noConversion"/>
  </si>
  <si>
    <t>Quote-part des entrées d'air à fermer (maximum 0,5)</t>
    <phoneticPr fontId="7" type="noConversion"/>
  </si>
  <si>
    <t>Capacité de réserve des extracteurs</t>
    <phoneticPr fontId="7" type="noConversion"/>
  </si>
  <si>
    <t>Puissance nominale</t>
    <phoneticPr fontId="7" type="noConversion"/>
  </si>
  <si>
    <t>Nombre d'extracteurs</t>
    <phoneticPr fontId="7" type="noConversion"/>
  </si>
  <si>
    <t>Extracteurs en sus</t>
    <phoneticPr fontId="7" type="noConversion"/>
  </si>
  <si>
    <t>Total puissance extracteurs (réelle, sans extracteur de secours)</t>
    <phoneticPr fontId="7" type="noConversion"/>
  </si>
  <si>
    <t>Renouvellement d'air avant la levée du confinement</t>
    <phoneticPr fontId="7" type="noConversion"/>
  </si>
  <si>
    <t>Avant de lever le confinement, l'air doit être renouvelé au minimum 100 fois. Ceci prend le nombre d'heures suivant:</t>
    <phoneticPr fontId="7" type="noConversion"/>
  </si>
  <si>
    <t xml:space="preserve">Tableau pour le calcul du bilan aérolique, version 4, Mars 2015    </t>
    <phoneticPr fontId="7" type="noConversion"/>
  </si>
  <si>
    <t>3. Nombre d'extracteurs</t>
    <phoneticPr fontId="7" type="noConversion"/>
  </si>
  <si>
    <t>Capacité nécessaire</t>
    <phoneticPr fontId="7" type="noConversion"/>
  </si>
  <si>
    <t>Puissance nominale</t>
    <phoneticPr fontId="7" type="noConversion"/>
  </si>
  <si>
    <t>Puissance réelle</t>
    <phoneticPr fontId="7" type="noConversion"/>
  </si>
  <si>
    <t>Nombre d'appareils</t>
    <phoneticPr fontId="7" type="noConversion"/>
  </si>
  <si>
    <t>Puissance</t>
    <phoneticPr fontId="7" type="noConversion"/>
  </si>
  <si>
    <t>Appareil type 1</t>
    <phoneticPr fontId="7" type="noConversion"/>
  </si>
  <si>
    <t>Appareil type 2</t>
    <phoneticPr fontId="7" type="noConversion"/>
  </si>
  <si>
    <t>Appareil type 3</t>
    <phoneticPr fontId="7" type="noConversion"/>
  </si>
  <si>
    <t>Appareil type 4</t>
    <phoneticPr fontId="7" type="noConversion"/>
  </si>
  <si>
    <t>Extracteur de secours</t>
    <phoneticPr fontId="7" type="noConversion"/>
  </si>
  <si>
    <t>Puissance totale réelle (sans extracteur de secours)</t>
    <phoneticPr fontId="7" type="noConversion"/>
  </si>
  <si>
    <t>4a: Entrée d'air à travers sas</t>
    <phoneticPr fontId="7" type="noConversion"/>
  </si>
  <si>
    <t>Capacité</t>
    <phoneticPr fontId="7" type="noConversion"/>
  </si>
  <si>
    <t>Nombre</t>
    <phoneticPr fontId="7" type="noConversion"/>
  </si>
  <si>
    <t>Sas personnel</t>
    <phoneticPr fontId="7" type="noConversion"/>
  </si>
  <si>
    <t>Sas matériel</t>
    <phoneticPr fontId="7" type="noConversion"/>
  </si>
  <si>
    <t>(normalement: ~300 à 400 m3/h, 800 m3/h si seulement 1 cabine)</t>
    <phoneticPr fontId="7" type="noConversion"/>
  </si>
  <si>
    <t>(normalement: ~2000 à 4000 m3/h)</t>
    <phoneticPr fontId="7" type="noConversion"/>
  </si>
  <si>
    <t>Pour la suite des calculs, on suppose l'intégration des sas dans la zone élementaire 1.</t>
    <phoneticPr fontId="7" type="noConversion"/>
  </si>
  <si>
    <t>4b. Entrées d'air de compensation</t>
    <phoneticPr fontId="7" type="noConversion"/>
  </si>
  <si>
    <t>Besoin</t>
    <phoneticPr fontId="7" type="noConversion"/>
  </si>
  <si>
    <t>Débit par orifice</t>
    <phoneticPr fontId="7" type="noConversion"/>
  </si>
  <si>
    <t>Nombre d'orifices</t>
    <phoneticPr fontId="7" type="noConversion"/>
  </si>
  <si>
    <t>Entrées d'air maitrisée</t>
    <phoneticPr fontId="7" type="noConversion"/>
  </si>
  <si>
    <t>Zone élémentaire 1 (sas)</t>
    <phoneticPr fontId="7" type="noConversion"/>
  </si>
  <si>
    <t>Total des entrées d'air maîtrisées</t>
    <phoneticPr fontId="7" type="noConversion"/>
  </si>
  <si>
    <t>Total du nombre d'orifices</t>
    <phoneticPr fontId="7" type="noConversion"/>
  </si>
  <si>
    <t>Calcul du bilan aérolique</t>
    <phoneticPr fontId="7" type="noConversion"/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</si>
  <si>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</t>
    </r>
    <phoneticPr fontId="7" type="noConversion"/>
  </si>
  <si>
    <t>Seulement les champs jaunes sont à remplir</t>
    <phoneticPr fontId="7" type="noConversion"/>
  </si>
  <si>
    <t>1. Volume de la zone à assainir</t>
    <phoneticPr fontId="7" type="noConversion"/>
  </si>
  <si>
    <t>Zone élémentaire 1</t>
    <phoneticPr fontId="7" type="noConversion"/>
  </si>
  <si>
    <t>Zone élémentaire 2</t>
    <phoneticPr fontId="7" type="noConversion"/>
  </si>
  <si>
    <t>Zone élémentaire 3</t>
    <phoneticPr fontId="7" type="noConversion"/>
  </si>
  <si>
    <t>Zone élémentaire 4</t>
    <phoneticPr fontId="7" type="noConversion"/>
  </si>
  <si>
    <t>longueur [m]</t>
    <phoneticPr fontId="7" type="noConversion"/>
  </si>
  <si>
    <t>largeur [m]</t>
    <phoneticPr fontId="7" type="noConversion"/>
  </si>
  <si>
    <t>hauteur [m]</t>
    <phoneticPr fontId="7" type="noConversion"/>
  </si>
  <si>
    <t>Volume</t>
    <phoneticPr fontId="7" type="noConversion"/>
  </si>
  <si>
    <t>2. Renouvellement d'air</t>
    <phoneticPr fontId="7" type="noConversion"/>
  </si>
  <si>
    <t>Niveau de danger ordinaire</t>
  </si>
  <si>
    <t>Assainissement complexe</t>
  </si>
  <si>
    <t>Zone restreinte, sas à compartiment unique</t>
  </si>
  <si>
    <t>Renouvellement d'air 6 fois par heure min.</t>
    <phoneticPr fontId="7" type="noConversion"/>
  </si>
  <si>
    <t>Renouvellement d'air 10 fois par heure min.</t>
    <phoneticPr fontId="7" type="noConversion"/>
  </si>
  <si>
    <t>Renouvellement d'air 8 fois par heure min.</t>
    <phoneticPr fontId="7" type="noConversion"/>
  </si>
  <si>
    <t>Taux de renouvellement choisi</t>
    <phoneticPr fontId="7" type="noConversion"/>
  </si>
  <si>
    <t>Std.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</si>
  <si>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</t>
    </r>
    <phoneticPr fontId="7" type="noConversion"/>
  </si>
  <si>
    <r>
      <t>m</t>
    </r>
    <r>
      <rPr>
        <vertAlign val="superscript"/>
        <sz val="10"/>
        <rFont val="Arial"/>
        <family val="2"/>
      </rPr>
      <t>3</t>
    </r>
  </si>
  <si>
    <t>TOTAL</t>
  </si>
  <si>
    <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/h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</si>
  <si>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</t>
    </r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</si>
</sst>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"/>
      <family val="2"/>
    </font>
    <font>
      <sz val="10"/>
      <name val="FreeSans"/>
      <family val="2"/>
    </font>
    <font>
      <b/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Verdana"/>
    </font>
    <font>
      <sz val="10"/>
      <name val="Liberation Sans"/>
      <family val="2"/>
    </font>
    <font>
      <sz val="7.5"/>
      <name val="Liberation Sans"/>
      <family val="2"/>
    </font>
    <font>
      <sz val="10"/>
      <name val="Arial"/>
      <family val="2"/>
    </font>
    <font>
      <sz val="8"/>
      <name val="Arial"/>
    </font>
    <font>
      <sz val="9.5"/>
      <name val="Arial"/>
    </font>
    <font>
      <sz val="9.8000000000000007"/>
      <name val="Arial"/>
    </font>
  </fonts>
  <fills count="10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indexed="15"/>
        <bgColor indexed="23"/>
      </patternFill>
    </fill>
    <fill>
      <patternFill patternType="solid">
        <fgColor indexed="18"/>
        <bgColor indexed="26"/>
      </patternFill>
    </fill>
    <fill>
      <patternFill patternType="solid">
        <fgColor indexed="19"/>
        <bgColor indexed="27"/>
      </patternFill>
    </fill>
    <fill>
      <patternFill patternType="solid">
        <fgColor indexed="1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21"/>
      </patternFill>
    </fill>
    <fill>
      <patternFill patternType="solid">
        <fgColor indexed="11"/>
        <bgColor indexed="21"/>
      </patternFill>
    </fill>
  </fills>
  <borders count="8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hair">
        <color indexed="23"/>
      </left>
      <right style="hair">
        <color indexed="23"/>
      </right>
      <top/>
      <bottom style="hair">
        <color indexed="23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63">
    <xf numFmtId="0" fontId="0" fillId="0" borderId="0" xfId="0"/>
    <xf numFmtId="0" fontId="0" fillId="4" borderId="2" xfId="0" applyFill="1" applyBorder="1"/>
    <xf numFmtId="0" fontId="3" fillId="0" borderId="0" xfId="0" applyFont="1"/>
    <xf numFmtId="0" fontId="0" fillId="0" borderId="1" xfId="0" applyBorder="1"/>
    <xf numFmtId="0" fontId="4" fillId="0" borderId="1" xfId="0" applyFont="1" applyBorder="1"/>
    <xf numFmtId="0" fontId="3" fillId="0" borderId="0" xfId="0" applyFont="1" applyAlignment="1">
      <alignment vertical="top"/>
    </xf>
    <xf numFmtId="0" fontId="3" fillId="0" borderId="0" xfId="0" applyFont="1" applyAlignment="1">
      <alignment horizontal="right"/>
    </xf>
    <xf numFmtId="0" fontId="4" fillId="3" borderId="0" xfId="0" applyFont="1" applyFill="1"/>
    <xf numFmtId="0" fontId="4" fillId="5" borderId="2" xfId="0" applyFont="1" applyFill="1" applyBorder="1"/>
    <xf numFmtId="0" fontId="0" fillId="5" borderId="2" xfId="0" applyFont="1" applyFill="1" applyBorder="1"/>
    <xf numFmtId="0" fontId="4" fillId="6" borderId="0" xfId="0" applyFont="1" applyFill="1"/>
    <xf numFmtId="0" fontId="4" fillId="5" borderId="0" xfId="0" applyFont="1" applyFill="1"/>
    <xf numFmtId="0" fontId="0" fillId="5" borderId="0" xfId="0" applyFill="1"/>
    <xf numFmtId="0" fontId="0" fillId="6" borderId="0" xfId="0" applyFill="1"/>
    <xf numFmtId="0" fontId="0" fillId="0" borderId="2" xfId="0" applyBorder="1" applyAlignment="1">
      <alignment horizontal="center" wrapText="1"/>
    </xf>
    <xf numFmtId="0" fontId="8" fillId="0" borderId="6" xfId="0" applyFont="1" applyBorder="1" applyAlignment="1">
      <alignment horizontal="left" wrapText="1"/>
    </xf>
    <xf numFmtId="0" fontId="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2" xfId="0" applyBorder="1"/>
    <xf numFmtId="0" fontId="0" fillId="7" borderId="2" xfId="0" applyFont="1" applyFill="1" applyBorder="1" applyAlignment="1">
      <alignment horizontal="left" vertical="center"/>
    </xf>
    <xf numFmtId="164" fontId="8" fillId="6" borderId="0" xfId="0" applyNumberFormat="1" applyFont="1" applyFill="1" applyAlignment="1">
      <alignment horizontal="right" wrapText="1"/>
    </xf>
    <xf numFmtId="0" fontId="0" fillId="6" borderId="7" xfId="0" applyFill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6" borderId="2" xfId="0" applyFill="1" applyBorder="1"/>
    <xf numFmtId="0" fontId="0" fillId="0" borderId="2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8" borderId="2" xfId="0" applyFill="1" applyBorder="1"/>
    <xf numFmtId="0" fontId="3" fillId="0" borderId="2" xfId="0" applyFont="1" applyFill="1" applyBorder="1" applyAlignment="1">
      <alignment horizontal="left" vertical="center"/>
    </xf>
    <xf numFmtId="0" fontId="0" fillId="9" borderId="2" xfId="0" applyFill="1" applyBorder="1"/>
    <xf numFmtId="0" fontId="0" fillId="0" borderId="2" xfId="0" applyFill="1" applyBorder="1"/>
    <xf numFmtId="0" fontId="11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0" fillId="8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5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0" fillId="0" borderId="7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/>
    <xf numFmtId="0" fontId="0" fillId="0" borderId="2" xfId="0" applyBorder="1" applyAlignment="1">
      <alignment horizontal="center"/>
    </xf>
    <xf numFmtId="0" fontId="4" fillId="0" borderId="2" xfId="0" applyFont="1" applyBorder="1"/>
    <xf numFmtId="0" fontId="4" fillId="3" borderId="0" xfId="0" applyFont="1" applyFill="1" applyAlignment="1">
      <alignment wrapText="1"/>
    </xf>
    <xf numFmtId="0" fontId="0" fillId="0" borderId="2" xfId="0" applyBorder="1" applyAlignment="1">
      <alignment wrapText="1"/>
    </xf>
    <xf numFmtId="0" fontId="11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left" vertical="center"/>
    </xf>
    <xf numFmtId="0" fontId="13" fillId="5" borderId="2" xfId="0" applyFont="1" applyFill="1" applyBorder="1" applyAlignment="1">
      <alignment horizontal="left" vertical="center"/>
    </xf>
  </cellXfs>
  <cellStyles count="2">
    <cellStyle name="Negative" xfId="1"/>
    <cellStyle name="Normal" xfId="0" builtinId="0"/>
  </cellStyles>
  <dxfs count="3">
    <dxf>
      <fill>
        <patternFill>
          <bgColor indexed="39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</dxfs>
  <tableStyles count="0" defaultTableStyle="TableStyleMedium9"/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57164</xdr:colOff>
      <xdr:row>60</xdr:row>
      <xdr:rowOff>13367</xdr:rowOff>
    </xdr:from>
    <xdr:ext cx="447120" cy="142862"/>
    <xdr:pic>
      <xdr:nvPicPr>
        <xdr:cNvPr id="2" name="Imag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4493093" y="8957796"/>
          <a:ext cx="447120" cy="142862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sbest-net.ch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62"/>
  <sheetViews>
    <sheetView tabSelected="1" view="pageLayout" topLeftCell="A31" zoomScale="220" zoomScaleNormal="140" zoomScalePageLayoutView="140" workbookViewId="0">
      <selection activeCell="A62" sqref="A62:E62"/>
    </sheetView>
  </sheetViews>
  <sheetFormatPr baseColWidth="10" defaultColWidth="8.83203125" defaultRowHeight="12"/>
  <cols>
    <col min="1" max="1" width="18" customWidth="1"/>
    <col min="2" max="2" width="10" customWidth="1"/>
    <col min="3" max="3" width="9.83203125" customWidth="1"/>
    <col min="4" max="4" width="11.5" customWidth="1"/>
    <col min="6" max="6" width="7.33203125" customWidth="1"/>
  </cols>
  <sheetData>
    <row r="1" spans="1:6" ht="17">
      <c r="A1" s="37" t="s">
        <v>43</v>
      </c>
      <c r="B1" s="37"/>
      <c r="C1" s="37"/>
      <c r="D1" s="37"/>
      <c r="E1" s="37"/>
    </row>
    <row r="2" spans="1:6" ht="12" customHeight="1">
      <c r="A2" s="54" t="s">
        <v>45</v>
      </c>
      <c r="B2" s="55"/>
      <c r="C2" s="55"/>
      <c r="D2" s="55"/>
    </row>
    <row r="3" spans="1:6" s="7" customFormat="1">
      <c r="A3" s="7" t="s">
        <v>46</v>
      </c>
    </row>
    <row r="4" spans="1:6">
      <c r="A4" s="3"/>
      <c r="B4" s="56" t="s">
        <v>51</v>
      </c>
      <c r="C4" s="56" t="s">
        <v>52</v>
      </c>
      <c r="D4" s="14" t="s">
        <v>53</v>
      </c>
      <c r="E4" s="57" t="s">
        <v>54</v>
      </c>
      <c r="F4" s="3"/>
    </row>
    <row r="5" spans="1:6">
      <c r="A5" s="21" t="s">
        <v>47</v>
      </c>
      <c r="B5" s="1"/>
      <c r="C5" s="1"/>
      <c r="D5" s="1"/>
      <c r="E5" s="4">
        <f>B5*C5*D5</f>
        <v>0</v>
      </c>
      <c r="F5" s="3" t="s">
        <v>65</v>
      </c>
    </row>
    <row r="6" spans="1:6">
      <c r="A6" s="21" t="s">
        <v>48</v>
      </c>
      <c r="B6" s="1"/>
      <c r="C6" s="1"/>
      <c r="D6" s="1"/>
      <c r="E6" s="4">
        <f>B6*C6*D6</f>
        <v>0</v>
      </c>
      <c r="F6" s="3" t="s">
        <v>65</v>
      </c>
    </row>
    <row r="7" spans="1:6">
      <c r="A7" s="21" t="s">
        <v>49</v>
      </c>
      <c r="B7" s="1"/>
      <c r="C7" s="1"/>
      <c r="D7" s="1"/>
      <c r="E7" s="4">
        <f>B7*C7*D7</f>
        <v>0</v>
      </c>
      <c r="F7" s="3" t="s">
        <v>65</v>
      </c>
    </row>
    <row r="8" spans="1:6">
      <c r="A8" s="21" t="s">
        <v>50</v>
      </c>
      <c r="B8" s="1"/>
      <c r="C8" s="1"/>
      <c r="D8" s="1"/>
      <c r="E8" s="4">
        <f>B8*C8*D8</f>
        <v>0</v>
      </c>
      <c r="F8" s="3" t="s">
        <v>65</v>
      </c>
    </row>
    <row r="9" spans="1:6" s="10" customFormat="1">
      <c r="A9" s="38" t="s">
        <v>66</v>
      </c>
      <c r="B9" s="38"/>
      <c r="C9" s="38"/>
      <c r="D9" s="38"/>
      <c r="E9" s="8">
        <f>SUM(E5:E8)</f>
        <v>0</v>
      </c>
      <c r="F9" s="9" t="s">
        <v>65</v>
      </c>
    </row>
    <row r="10" spans="1:6" ht="5.75" customHeight="1"/>
    <row r="11" spans="1:6" s="7" customFormat="1" ht="12" customHeight="1">
      <c r="A11" s="58" t="s">
        <v>55</v>
      </c>
      <c r="B11" s="55"/>
    </row>
    <row r="12" spans="1:6" ht="10" customHeight="1">
      <c r="A12" s="53" t="s">
        <v>56</v>
      </c>
      <c r="B12" s="2"/>
      <c r="C12" s="2" t="s">
        <v>59</v>
      </c>
      <c r="D12" s="2"/>
      <c r="E12" s="2"/>
    </row>
    <row r="13" spans="1:6" ht="10" customHeight="1">
      <c r="A13" s="53" t="s">
        <v>57</v>
      </c>
      <c r="B13" s="2"/>
      <c r="C13" s="2" t="s">
        <v>61</v>
      </c>
      <c r="D13" s="2"/>
      <c r="E13" s="2"/>
    </row>
    <row r="14" spans="1:6" ht="10" customHeight="1">
      <c r="A14" s="53" t="s">
        <v>58</v>
      </c>
      <c r="B14" s="2"/>
      <c r="C14" s="2" t="s">
        <v>60</v>
      </c>
      <c r="D14" s="2"/>
      <c r="E14" s="2"/>
    </row>
    <row r="15" spans="1:6">
      <c r="A15" s="42" t="s">
        <v>62</v>
      </c>
      <c r="B15" s="39"/>
      <c r="C15" s="39"/>
      <c r="D15" s="39"/>
      <c r="E15" s="1">
        <v>8</v>
      </c>
      <c r="F15" s="3"/>
    </row>
    <row r="16" spans="1:6" ht="5.5" customHeight="1"/>
    <row r="17" spans="1:6" s="7" customFormat="1">
      <c r="A17" s="7" t="s">
        <v>15</v>
      </c>
    </row>
    <row r="18" spans="1:6" s="12" customFormat="1">
      <c r="A18" s="40" t="s">
        <v>16</v>
      </c>
      <c r="B18" s="40"/>
      <c r="C18" s="40"/>
      <c r="D18" s="40"/>
      <c r="E18" s="11">
        <f>E9*E15</f>
        <v>0</v>
      </c>
      <c r="F18" s="11" t="s">
        <v>67</v>
      </c>
    </row>
    <row r="19" spans="1:6" ht="24">
      <c r="A19" s="3"/>
      <c r="B19" s="14" t="s">
        <v>17</v>
      </c>
      <c r="C19" s="14" t="s">
        <v>18</v>
      </c>
      <c r="D19" s="14" t="s">
        <v>19</v>
      </c>
      <c r="E19" s="14" t="s">
        <v>20</v>
      </c>
      <c r="F19" s="3"/>
    </row>
    <row r="20" spans="1:6">
      <c r="A20" s="21" t="s">
        <v>21</v>
      </c>
      <c r="B20" s="1">
        <v>1000</v>
      </c>
      <c r="C20" s="3">
        <f>B20*0.85</f>
        <v>850</v>
      </c>
      <c r="D20" s="1"/>
      <c r="E20" s="3">
        <f>C20*D20</f>
        <v>0</v>
      </c>
      <c r="F20" s="3" t="s">
        <v>68</v>
      </c>
    </row>
    <row r="21" spans="1:6">
      <c r="A21" s="21" t="s">
        <v>22</v>
      </c>
      <c r="B21" s="1">
        <v>2000</v>
      </c>
      <c r="C21" s="3">
        <f>B21*0.85</f>
        <v>1700</v>
      </c>
      <c r="D21" s="1"/>
      <c r="E21" s="3">
        <f>C21*D21</f>
        <v>0</v>
      </c>
      <c r="F21" s="3" t="s">
        <v>68</v>
      </c>
    </row>
    <row r="22" spans="1:6">
      <c r="A22" s="21" t="s">
        <v>23</v>
      </c>
      <c r="B22" s="1">
        <v>5000</v>
      </c>
      <c r="C22" s="3">
        <f>B22*0.85</f>
        <v>4250</v>
      </c>
      <c r="D22" s="1"/>
      <c r="E22" s="3">
        <f>C22*D22</f>
        <v>0</v>
      </c>
      <c r="F22" s="3" t="s">
        <v>68</v>
      </c>
    </row>
    <row r="23" spans="1:6">
      <c r="A23" s="21" t="s">
        <v>24</v>
      </c>
      <c r="B23" s="1">
        <v>10000</v>
      </c>
      <c r="C23" s="3">
        <f>B23*0.85</f>
        <v>8500</v>
      </c>
      <c r="D23" s="1"/>
      <c r="E23" s="3">
        <f>C23*D23</f>
        <v>0</v>
      </c>
      <c r="F23" s="3" t="s">
        <v>68</v>
      </c>
    </row>
    <row r="24" spans="1:6" ht="5.75" customHeight="1"/>
    <row r="25" spans="1:6">
      <c r="A25" s="21" t="s">
        <v>25</v>
      </c>
      <c r="B25" s="1">
        <v>2000</v>
      </c>
      <c r="C25" s="3">
        <f>B25*0.85</f>
        <v>1700</v>
      </c>
      <c r="D25" s="1">
        <v>1</v>
      </c>
      <c r="E25" s="3">
        <f>C25*D25</f>
        <v>1700</v>
      </c>
      <c r="F25" s="3" t="s">
        <v>68</v>
      </c>
    </row>
    <row r="26" spans="1:6" ht="5.75" customHeight="1"/>
    <row r="27" spans="1:6" s="11" customFormat="1">
      <c r="A27" s="38" t="s">
        <v>26</v>
      </c>
      <c r="B27" s="38"/>
      <c r="C27" s="38"/>
      <c r="D27" s="38"/>
      <c r="E27" s="8">
        <f>SUM(E20:E24)</f>
        <v>0</v>
      </c>
      <c r="F27" s="8" t="s">
        <v>67</v>
      </c>
    </row>
    <row r="28" spans="1:6" ht="5.75" customHeight="1"/>
    <row r="29" spans="1:6" s="7" customFormat="1">
      <c r="A29" s="7" t="s">
        <v>27</v>
      </c>
    </row>
    <row r="30" spans="1:6">
      <c r="A30" s="41"/>
      <c r="B30" s="41"/>
      <c r="C30" s="59" t="s">
        <v>28</v>
      </c>
      <c r="D30" s="21" t="s">
        <v>29</v>
      </c>
      <c r="E30" s="42"/>
      <c r="F30" s="42"/>
    </row>
    <row r="31" spans="1:6">
      <c r="A31" s="42" t="s">
        <v>30</v>
      </c>
      <c r="B31" s="42"/>
      <c r="C31" s="1">
        <v>400</v>
      </c>
      <c r="D31" s="1">
        <v>1</v>
      </c>
      <c r="E31" s="8">
        <f>C31*D31</f>
        <v>400</v>
      </c>
      <c r="F31" s="9" t="s">
        <v>68</v>
      </c>
    </row>
    <row r="32" spans="1:6" s="5" customFormat="1" ht="10">
      <c r="A32" s="43" t="s">
        <v>32</v>
      </c>
      <c r="B32" s="43"/>
      <c r="C32" s="43"/>
      <c r="D32" s="43"/>
      <c r="E32" s="43"/>
      <c r="F32" s="43"/>
    </row>
    <row r="33" spans="1:6">
      <c r="A33" s="42" t="s">
        <v>31</v>
      </c>
      <c r="B33" s="42"/>
      <c r="C33" s="1">
        <v>3000</v>
      </c>
      <c r="D33" s="1">
        <v>0</v>
      </c>
      <c r="E33" s="8">
        <f>C33*D33</f>
        <v>0</v>
      </c>
      <c r="F33" s="9" t="s">
        <v>68</v>
      </c>
    </row>
    <row r="34" spans="1:6" s="5" customFormat="1" ht="10">
      <c r="A34" s="43" t="s">
        <v>33</v>
      </c>
      <c r="B34" s="43"/>
      <c r="C34" s="43"/>
      <c r="D34" s="43"/>
      <c r="E34" s="43"/>
      <c r="F34" s="43"/>
    </row>
    <row r="35" spans="1:6">
      <c r="A35" s="28" t="s">
        <v>34</v>
      </c>
      <c r="B35" s="18"/>
      <c r="C35" s="18"/>
      <c r="D35" s="18"/>
      <c r="E35" s="19"/>
      <c r="F35" s="19"/>
    </row>
    <row r="36" spans="1:6" ht="5.75" customHeight="1"/>
    <row r="37" spans="1:6" s="7" customFormat="1">
      <c r="A37" s="7" t="s">
        <v>35</v>
      </c>
    </row>
    <row r="38" spans="1:6" ht="25" customHeight="1">
      <c r="A38" s="17"/>
      <c r="B38" s="25" t="s">
        <v>36</v>
      </c>
      <c r="C38" s="25" t="s">
        <v>37</v>
      </c>
      <c r="D38" s="25" t="s">
        <v>38</v>
      </c>
      <c r="E38" s="60" t="s">
        <v>39</v>
      </c>
      <c r="F38" s="21"/>
    </row>
    <row r="39" spans="1:6">
      <c r="A39" s="61" t="s">
        <v>40</v>
      </c>
      <c r="B39" s="16">
        <f>E5*E$15-E31-E33</f>
        <v>-400</v>
      </c>
      <c r="C39" s="22">
        <v>1000</v>
      </c>
      <c r="D39" s="22"/>
      <c r="E39" s="21">
        <f>C39*D39</f>
        <v>0</v>
      </c>
      <c r="F39" s="21" t="s">
        <v>68</v>
      </c>
    </row>
    <row r="40" spans="1:6">
      <c r="A40" s="27" t="s">
        <v>48</v>
      </c>
      <c r="B40" s="16">
        <f>E6*E$15</f>
        <v>0</v>
      </c>
      <c r="C40" s="22">
        <v>1000</v>
      </c>
      <c r="D40" s="22"/>
      <c r="E40" s="21">
        <f>C40*D40</f>
        <v>0</v>
      </c>
      <c r="F40" s="21" t="s">
        <v>68</v>
      </c>
    </row>
    <row r="41" spans="1:6">
      <c r="A41" s="27" t="s">
        <v>49</v>
      </c>
      <c r="B41" s="16">
        <f t="shared" ref="B41:B42" si="0">E7*E$15</f>
        <v>0</v>
      </c>
      <c r="C41" s="22">
        <v>1000</v>
      </c>
      <c r="D41" s="22"/>
      <c r="E41" s="21">
        <f>C41*D41</f>
        <v>0</v>
      </c>
      <c r="F41" s="21" t="s">
        <v>68</v>
      </c>
    </row>
    <row r="42" spans="1:6">
      <c r="A42" s="27" t="s">
        <v>50</v>
      </c>
      <c r="B42" s="16">
        <f t="shared" si="0"/>
        <v>0</v>
      </c>
      <c r="C42" s="22">
        <v>1000</v>
      </c>
      <c r="D42" s="22"/>
      <c r="E42" s="21">
        <f>C42*D42</f>
        <v>0</v>
      </c>
      <c r="F42" s="21" t="s">
        <v>68</v>
      </c>
    </row>
    <row r="43" spans="1:6">
      <c r="A43" s="42" t="s">
        <v>41</v>
      </c>
      <c r="B43" s="42"/>
      <c r="C43" s="42"/>
      <c r="D43" s="42"/>
      <c r="E43" s="26">
        <f>SUM(E39:E42)</f>
        <v>0</v>
      </c>
      <c r="F43" s="21" t="s">
        <v>68</v>
      </c>
    </row>
    <row r="44" spans="1:6" ht="14" customHeight="1">
      <c r="A44" s="50" t="s">
        <v>42</v>
      </c>
      <c r="B44" s="50"/>
      <c r="C44" s="50"/>
      <c r="D44" s="24">
        <f>SUM(D39:D42)</f>
        <v>0</v>
      </c>
      <c r="E44" s="20"/>
      <c r="F44" s="20"/>
    </row>
    <row r="45" spans="1:6" ht="5.75" customHeight="1"/>
    <row r="46" spans="1:6" s="7" customFormat="1">
      <c r="A46" s="7" t="s">
        <v>1</v>
      </c>
    </row>
    <row r="47" spans="1:6">
      <c r="A47" s="42" t="s">
        <v>2</v>
      </c>
      <c r="B47" s="39"/>
      <c r="C47" s="39"/>
      <c r="D47" s="39"/>
      <c r="E47" s="1"/>
      <c r="F47" s="3"/>
    </row>
    <row r="48" spans="1:6" s="13" customFormat="1">
      <c r="A48" s="62" t="s">
        <v>3</v>
      </c>
      <c r="B48" s="62"/>
      <c r="C48" s="62"/>
      <c r="D48" s="62"/>
      <c r="E48" s="8">
        <f>E9*E47</f>
        <v>0</v>
      </c>
      <c r="F48" s="8" t="s">
        <v>67</v>
      </c>
    </row>
    <row r="49" spans="1:6" ht="5.75" customHeight="1"/>
    <row r="50" spans="1:6" s="7" customFormat="1">
      <c r="A50" s="7" t="s">
        <v>4</v>
      </c>
    </row>
    <row r="51" spans="1:6">
      <c r="A51" s="51" t="s">
        <v>5</v>
      </c>
      <c r="B51" s="51"/>
      <c r="C51" s="51"/>
      <c r="D51" s="51"/>
      <c r="E51" s="51"/>
      <c r="F51" s="51"/>
    </row>
    <row r="52" spans="1:6">
      <c r="A52" s="52" t="s">
        <v>6</v>
      </c>
      <c r="B52" s="52"/>
      <c r="C52" s="52"/>
      <c r="D52" s="52"/>
      <c r="E52" s="29">
        <v>0.5</v>
      </c>
      <c r="F52" s="30"/>
    </row>
    <row r="53" spans="1:6">
      <c r="A53" s="45" t="s">
        <v>7</v>
      </c>
      <c r="B53" s="46"/>
      <c r="C53" s="46"/>
      <c r="D53" s="46"/>
      <c r="E53" s="31">
        <f>E27-E31-E33-E48-E43*(1-E52)</f>
        <v>-400</v>
      </c>
      <c r="F53" s="32" t="s">
        <v>68</v>
      </c>
    </row>
    <row r="54" spans="1:6" ht="20">
      <c r="A54" s="32"/>
      <c r="B54" s="33" t="s">
        <v>8</v>
      </c>
      <c r="C54" s="33" t="s">
        <v>18</v>
      </c>
      <c r="D54" s="33" t="s">
        <v>9</v>
      </c>
      <c r="E54" s="32"/>
      <c r="F54" s="32"/>
    </row>
    <row r="55" spans="1:6">
      <c r="A55" s="34" t="s">
        <v>10</v>
      </c>
      <c r="B55" s="35">
        <v>2000</v>
      </c>
      <c r="C55" s="36">
        <v>1700</v>
      </c>
      <c r="D55" s="35"/>
      <c r="E55" s="32">
        <f>C55*D55</f>
        <v>0</v>
      </c>
      <c r="F55" s="32" t="s">
        <v>64</v>
      </c>
    </row>
    <row r="56" spans="1:6" ht="14" customHeight="1">
      <c r="A56" s="32" t="s">
        <v>11</v>
      </c>
      <c r="B56" s="32"/>
      <c r="C56" s="32"/>
      <c r="D56" s="32"/>
      <c r="E56" s="32">
        <f>E27+E55</f>
        <v>0</v>
      </c>
      <c r="F56" s="32" t="s">
        <v>44</v>
      </c>
    </row>
    <row r="57" spans="1:6" ht="5.75" customHeight="1"/>
    <row r="58" spans="1:6" s="7" customFormat="1" ht="13" thickBot="1">
      <c r="A58" s="7" t="s">
        <v>12</v>
      </c>
    </row>
    <row r="59" spans="1:6" ht="22" customHeight="1" thickBot="1">
      <c r="A59" s="47" t="s">
        <v>13</v>
      </c>
      <c r="B59" s="48"/>
      <c r="C59" s="48"/>
      <c r="D59" s="49"/>
      <c r="E59" s="23" t="e">
        <f>E9*100/E56</f>
        <v>#DIV/0!</v>
      </c>
      <c r="F59" s="15" t="s">
        <v>63</v>
      </c>
    </row>
    <row r="60" spans="1:6" ht="5" customHeight="1">
      <c r="A60" s="44"/>
      <c r="B60" s="44"/>
      <c r="C60" s="44"/>
      <c r="D60" s="44"/>
      <c r="E60" s="44"/>
      <c r="F60" s="6"/>
    </row>
    <row r="61" spans="1:6" ht="10" customHeight="1">
      <c r="A61" s="44" t="s">
        <v>14</v>
      </c>
      <c r="B61" s="44"/>
      <c r="C61" s="44"/>
      <c r="D61" s="44"/>
      <c r="E61" s="44"/>
    </row>
    <row r="62" spans="1:6" ht="10" customHeight="1">
      <c r="A62" s="44" t="s">
        <v>0</v>
      </c>
      <c r="B62" s="44"/>
      <c r="C62" s="44"/>
      <c r="D62" s="44"/>
      <c r="E62" s="44"/>
      <c r="F62" s="6"/>
    </row>
  </sheetData>
  <sheetCalcPr fullCalcOnLoad="1"/>
  <mergeCells count="24">
    <mergeCell ref="A34:F34"/>
    <mergeCell ref="A60:E60"/>
    <mergeCell ref="A62:E62"/>
    <mergeCell ref="A47:D47"/>
    <mergeCell ref="A48:D48"/>
    <mergeCell ref="A53:D53"/>
    <mergeCell ref="A61:E61"/>
    <mergeCell ref="A59:D59"/>
    <mergeCell ref="A43:D43"/>
    <mergeCell ref="A44:C44"/>
    <mergeCell ref="A51:F51"/>
    <mergeCell ref="A52:D52"/>
    <mergeCell ref="A30:B30"/>
    <mergeCell ref="E30:F30"/>
    <mergeCell ref="A31:B31"/>
    <mergeCell ref="A32:F32"/>
    <mergeCell ref="A33:B33"/>
    <mergeCell ref="A1:E1"/>
    <mergeCell ref="A9:D9"/>
    <mergeCell ref="A15:D15"/>
    <mergeCell ref="A18:D18"/>
    <mergeCell ref="A27:D27"/>
    <mergeCell ref="A2:D2"/>
    <mergeCell ref="A11:B11"/>
  </mergeCells>
  <phoneticPr fontId="7" type="noConversion"/>
  <conditionalFormatting sqref="E53">
    <cfRule type="cellIs" dxfId="2" priority="2" operator="lessThan">
      <formula>0</formula>
    </cfRule>
    <cfRule type="cellIs" priority="3" operator="equal">
      <formula>0</formula>
    </cfRule>
  </conditionalFormatting>
  <conditionalFormatting sqref="E39:E42">
    <cfRule type="cellIs" dxfId="1" priority="0" stopIfTrue="1" operator="greaterThan">
      <formula>$B$39</formula>
    </cfRule>
    <cfRule type="cellIs" dxfId="0" priority="0" stopIfTrue="1" operator="lessThan">
      <formula>$B$39</formula>
    </cfRule>
  </conditionalFormatting>
  <hyperlinks>
    <hyperlink ref="A62" r:id="rId1" display="Freier Download unter www.asbest-net.ch"/>
  </hyperlinks>
  <pageMargins left="0.78749999999999998" right="0.78749999999999998" top="0.78749999999999998" bottom="0.78749999999999998" header="0.51180555555555496" footer="0.51180555555555496"/>
  <pageSetup paperSize="10" orientation="portrait" useFirstPageNumber="1" horizontalDpi="4294967292" verticalDpi="4294967292"/>
  <rowBreaks count="1" manualBreakCount="1">
    <brk id="62" max="16383" man="1" pt="1"/>
  </rowBreaks>
  <colBreaks count="1" manualBreakCount="1">
    <brk id="6" max="1048575" man="1"/>
  </colBreaks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69479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Schneebeli</dc:creator>
  <cp:lastModifiedBy>Simon Schneebeli</cp:lastModifiedBy>
  <cp:revision>6</cp:revision>
  <cp:lastPrinted>2015-03-11T15:07:31Z</cp:lastPrinted>
  <dcterms:created xsi:type="dcterms:W3CDTF">2015-01-02T23:57:42Z</dcterms:created>
  <dcterms:modified xsi:type="dcterms:W3CDTF">2015-11-30T13:57:49Z</dcterms:modified>
  <dc:language>en-US</dc:language>
</cp:coreProperties>
</file>